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!Munka\Magyar Máltai Lovagok Alapítványa\Beszámolók\2024\"/>
    </mc:Choice>
  </mc:AlternateContent>
  <xr:revisionPtr revIDLastSave="0" documentId="13_ncr:1_{BFCBC6EC-9D6A-4632-95F0-C0D3612F615E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Munka1" sheetId="1" r:id="rId1"/>
    <sheet name="Munka2" sheetId="2" r:id="rId2"/>
    <sheet name="Munka3" sheetId="3" r:id="rId3"/>
  </sheets>
  <calcPr calcId="191029"/>
</workbook>
</file>

<file path=xl/calcChain.xml><?xml version="1.0" encoding="utf-8"?>
<calcChain xmlns="http://schemas.openxmlformats.org/spreadsheetml/2006/main">
  <c r="E44" i="1" l="1"/>
  <c r="E6" i="1"/>
  <c r="E54" i="1"/>
  <c r="H54" i="1"/>
  <c r="H43" i="1"/>
  <c r="E43" i="1"/>
  <c r="G61" i="1"/>
  <c r="F61" i="1"/>
  <c r="D61" i="1"/>
  <c r="C61" i="1"/>
  <c r="G49" i="1"/>
  <c r="G62" i="1" s="1"/>
  <c r="F49" i="1"/>
  <c r="D49" i="1"/>
  <c r="C49" i="1"/>
  <c r="H60" i="1"/>
  <c r="H59" i="1"/>
  <c r="H58" i="1"/>
  <c r="H57" i="1"/>
  <c r="H55" i="1"/>
  <c r="H53" i="1"/>
  <c r="H52" i="1"/>
  <c r="H51" i="1"/>
  <c r="H50" i="1"/>
  <c r="E60" i="1"/>
  <c r="E59" i="1"/>
  <c r="E58" i="1"/>
  <c r="E57" i="1"/>
  <c r="E56" i="1"/>
  <c r="E55" i="1"/>
  <c r="E53" i="1"/>
  <c r="E52" i="1"/>
  <c r="E51" i="1"/>
  <c r="E50" i="1"/>
  <c r="H48" i="1"/>
  <c r="H47" i="1"/>
  <c r="H46" i="1"/>
  <c r="H45" i="1"/>
  <c r="H44" i="1"/>
  <c r="H42" i="1"/>
  <c r="H41" i="1"/>
  <c r="H40" i="1"/>
  <c r="H39" i="1"/>
  <c r="H38" i="1"/>
  <c r="E48" i="1"/>
  <c r="E47" i="1"/>
  <c r="E46" i="1"/>
  <c r="E45" i="1"/>
  <c r="E42" i="1"/>
  <c r="E41" i="1"/>
  <c r="E40" i="1"/>
  <c r="E39" i="1"/>
  <c r="E38" i="1"/>
  <c r="D33" i="1"/>
  <c r="F33" i="1"/>
  <c r="G33" i="1"/>
  <c r="C33" i="1"/>
  <c r="H32" i="1"/>
  <c r="H31" i="1"/>
  <c r="H30" i="1"/>
  <c r="H29" i="1"/>
  <c r="H28" i="1"/>
  <c r="H27" i="1"/>
  <c r="H26" i="1"/>
  <c r="H25" i="1"/>
  <c r="H24" i="1"/>
  <c r="H23" i="1"/>
  <c r="H22" i="1"/>
  <c r="E23" i="1"/>
  <c r="E24" i="1"/>
  <c r="E25" i="1"/>
  <c r="E26" i="1"/>
  <c r="E27" i="1"/>
  <c r="E28" i="1"/>
  <c r="E29" i="1"/>
  <c r="E30" i="1"/>
  <c r="E31" i="1"/>
  <c r="E32" i="1"/>
  <c r="E22" i="1"/>
  <c r="H20" i="1"/>
  <c r="H19" i="1"/>
  <c r="H18" i="1"/>
  <c r="H17" i="1"/>
  <c r="H16" i="1"/>
  <c r="H15" i="1"/>
  <c r="H14" i="1"/>
  <c r="H13" i="1"/>
  <c r="H12" i="1"/>
  <c r="H11" i="1"/>
  <c r="H10" i="1"/>
  <c r="E19" i="1"/>
  <c r="E11" i="1"/>
  <c r="E12" i="1"/>
  <c r="E13" i="1"/>
  <c r="E14" i="1"/>
  <c r="E15" i="1"/>
  <c r="E16" i="1"/>
  <c r="E17" i="1"/>
  <c r="E18" i="1"/>
  <c r="E20" i="1"/>
  <c r="E10" i="1"/>
  <c r="D21" i="1"/>
  <c r="C21" i="1"/>
  <c r="G21" i="1"/>
  <c r="F21" i="1"/>
  <c r="G34" i="1" l="1"/>
  <c r="G65" i="1" s="1"/>
  <c r="F62" i="1"/>
  <c r="F34" i="1"/>
  <c r="C62" i="1"/>
  <c r="H61" i="1"/>
  <c r="E49" i="1"/>
  <c r="H49" i="1"/>
  <c r="E61" i="1"/>
  <c r="C34" i="1"/>
  <c r="D62" i="1"/>
  <c r="D34" i="1"/>
  <c r="H21" i="1"/>
  <c r="E33" i="1"/>
  <c r="H33" i="1"/>
  <c r="E21" i="1"/>
  <c r="D65" i="1" l="1"/>
  <c r="C65" i="1"/>
  <c r="H62" i="1"/>
  <c r="E62" i="1"/>
  <c r="H34" i="1"/>
  <c r="E34" i="1"/>
  <c r="E65" i="1" l="1"/>
  <c r="H65" i="1"/>
</calcChain>
</file>

<file path=xl/sharedStrings.xml><?xml version="1.0" encoding="utf-8"?>
<sst xmlns="http://schemas.openxmlformats.org/spreadsheetml/2006/main" count="70" uniqueCount="49">
  <si>
    <t>Magyar Máltai Lovagok Alapítvány</t>
  </si>
  <si>
    <t>Terv</t>
  </si>
  <si>
    <t>Tény</t>
  </si>
  <si>
    <t>Állandó</t>
  </si>
  <si>
    <t>Eseti</t>
  </si>
  <si>
    <t>Euro</t>
  </si>
  <si>
    <t>Kiadások</t>
  </si>
  <si>
    <t>Árfolyam</t>
  </si>
  <si>
    <t>Forint</t>
  </si>
  <si>
    <t>Bevételek</t>
  </si>
  <si>
    <t>Lourdesi befizetések</t>
  </si>
  <si>
    <t>Nyári nemzetközi tábor</t>
  </si>
  <si>
    <t>Lourdes költségek</t>
  </si>
  <si>
    <t>Nyári tábor</t>
  </si>
  <si>
    <t>Kamionos fuvarozás</t>
  </si>
  <si>
    <t>Ügyvédi költségek</t>
  </si>
  <si>
    <t>Rezsi</t>
  </si>
  <si>
    <t>Bevételek összesen</t>
  </si>
  <si>
    <t>Állandó bev. összesen</t>
  </si>
  <si>
    <t>Eseti bev. Összesen</t>
  </si>
  <si>
    <t>Állandó kiad. összesen</t>
  </si>
  <si>
    <t>Eseti kiad. Összesen</t>
  </si>
  <si>
    <t>Kiadások összesen</t>
  </si>
  <si>
    <t>Egyenleg</t>
  </si>
  <si>
    <t xml:space="preserve">Eseti </t>
  </si>
  <si>
    <t>Tételek</t>
  </si>
  <si>
    <t>Együtt (Ft)</t>
  </si>
  <si>
    <t>Támogatás (Alisca)</t>
  </si>
  <si>
    <t>Gyógyászati segédeszköz beszerzés</t>
  </si>
  <si>
    <t>Bankköltség</t>
  </si>
  <si>
    <t>Kitöltési megjegyzés:</t>
  </si>
  <si>
    <t>Szürke mező számított érték, ebbe a mezőbe</t>
  </si>
  <si>
    <t>nem szabad írni</t>
  </si>
  <si>
    <t>Egyéb személyi támogatásra</t>
  </si>
  <si>
    <t>Megjegyzések:</t>
  </si>
  <si>
    <t>Kiküldetés</t>
  </si>
  <si>
    <t>MMLSZ</t>
  </si>
  <si>
    <t>PRO VIA Svájci-Magyar Kft.</t>
  </si>
  <si>
    <t>Konténer felszerelése</t>
  </si>
  <si>
    <t>Mozgássérült bál</t>
  </si>
  <si>
    <t>Általános támogatás</t>
  </si>
  <si>
    <t>cib tőkevédett részvényalapban</t>
  </si>
  <si>
    <t>Iskola digitalizációs program</t>
  </si>
  <si>
    <t>Iskola dig. Progr. Szerződés szerint</t>
  </si>
  <si>
    <t>2024 évi költségvetés tervezet</t>
  </si>
  <si>
    <t>2023-évi maradvány</t>
  </si>
  <si>
    <t>Solymári kereszt</t>
  </si>
  <si>
    <t>Magán személyek támogatása</t>
  </si>
  <si>
    <t>20231231 állapot szerint, nem lezárt elszámolások mellett.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</si>
</sst>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1" fillId="0" borderId="0" xfId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/>
    <xf numFmtId="0" fontId="0" fillId="2" borderId="15" xfId="0" applyFill="1" applyBorder="1"/>
    <xf numFmtId="4" fontId="0" fillId="0" borderId="2" xfId="0" applyNumberFormat="1" applyBorder="1"/>
    <xf numFmtId="4" fontId="0" fillId="0" borderId="1" xfId="0" applyNumberFormat="1" applyBorder="1"/>
    <xf numFmtId="3" fontId="0" fillId="0" borderId="2" xfId="0" applyNumberFormat="1" applyBorder="1"/>
    <xf numFmtId="3" fontId="0" fillId="0" borderId="1" xfId="0" applyNumberFormat="1" applyBorder="1"/>
    <xf numFmtId="3" fontId="0" fillId="2" borderId="2" xfId="0" applyNumberFormat="1" applyFill="1" applyBorder="1"/>
    <xf numFmtId="3" fontId="0" fillId="2" borderId="1" xfId="0" applyNumberFormat="1" applyFill="1" applyBorder="1"/>
    <xf numFmtId="3" fontId="0" fillId="2" borderId="15" xfId="0" applyNumberFormat="1" applyFill="1" applyBorder="1"/>
    <xf numFmtId="3" fontId="0" fillId="2" borderId="9" xfId="0" applyNumberFormat="1" applyFill="1" applyBorder="1"/>
    <xf numFmtId="4" fontId="0" fillId="2" borderId="15" xfId="0" applyNumberFormat="1" applyFill="1" applyBorder="1"/>
    <xf numFmtId="0" fontId="0" fillId="0" borderId="0" xfId="0" applyAlignment="1">
      <alignment vertical="center"/>
    </xf>
    <xf numFmtId="0" fontId="2" fillId="3" borderId="10" xfId="0" applyFont="1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3" fontId="0" fillId="3" borderId="11" xfId="0" applyNumberFormat="1" applyFill="1" applyBorder="1" applyAlignment="1">
      <alignment vertical="center"/>
    </xf>
    <xf numFmtId="4" fontId="0" fillId="3" borderId="11" xfId="0" applyNumberFormat="1" applyFill="1" applyBorder="1" applyAlignment="1">
      <alignment vertical="center"/>
    </xf>
    <xf numFmtId="3" fontId="0" fillId="3" borderId="12" xfId="0" applyNumberFormat="1" applyFill="1" applyBorder="1" applyAlignment="1">
      <alignment vertical="center"/>
    </xf>
    <xf numFmtId="3" fontId="0" fillId="0" borderId="0" xfId="0" applyNumberFormat="1"/>
    <xf numFmtId="4" fontId="0" fillId="0" borderId="0" xfId="0" applyNumberFormat="1"/>
    <xf numFmtId="0" fontId="3" fillId="0" borderId="1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0" fillId="0" borderId="14" xfId="0" applyBorder="1"/>
    <xf numFmtId="0" fontId="1" fillId="0" borderId="0" xfId="1" applyAlignment="1">
      <alignment horizontal="right"/>
    </xf>
    <xf numFmtId="0" fontId="3" fillId="0" borderId="17" xfId="0" applyFont="1" applyBorder="1" applyAlignment="1">
      <alignment vertical="center"/>
    </xf>
    <xf numFmtId="3" fontId="0" fillId="0" borderId="18" xfId="0" applyNumberFormat="1" applyBorder="1"/>
    <xf numFmtId="0" fontId="0" fillId="0" borderId="9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2" fillId="0" borderId="22" xfId="0" applyFon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3" fontId="0" fillId="0" borderId="23" xfId="0" applyNumberFormat="1" applyBorder="1"/>
    <xf numFmtId="4" fontId="0" fillId="0" borderId="24" xfId="0" applyNumberFormat="1" applyBorder="1"/>
    <xf numFmtId="3" fontId="0" fillId="0" borderId="24" xfId="0" applyNumberFormat="1" applyBorder="1"/>
    <xf numFmtId="0" fontId="0" fillId="0" borderId="26" xfId="0" applyBorder="1"/>
    <xf numFmtId="0" fontId="0" fillId="0" borderId="27" xfId="0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</cellXfs>
  <cellStyles count="2">
    <cellStyle name="Figyelmeztetés" xfId="1" builtinId="11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1"/>
  <sheetViews>
    <sheetView tabSelected="1" topLeftCell="A58" workbookViewId="0">
      <selection activeCell="F65" sqref="F65"/>
    </sheetView>
  </sheetViews>
  <sheetFormatPr defaultRowHeight="14.5" x14ac:dyDescent="0.35"/>
  <cols>
    <col min="1" max="1" width="20.7265625" customWidth="1"/>
    <col min="2" max="2" width="40.7265625" customWidth="1"/>
    <col min="3" max="8" width="10.7265625" customWidth="1"/>
  </cols>
  <sheetData>
    <row r="1" spans="1:8" x14ac:dyDescent="0.35">
      <c r="A1" s="52" t="s">
        <v>0</v>
      </c>
      <c r="B1" s="52"/>
      <c r="C1" s="52"/>
      <c r="D1" s="52"/>
      <c r="E1" s="52"/>
      <c r="F1" s="52"/>
      <c r="G1" s="52"/>
      <c r="H1" s="52"/>
    </row>
    <row r="2" spans="1:8" x14ac:dyDescent="0.35">
      <c r="A2" s="52" t="s">
        <v>44</v>
      </c>
      <c r="B2" s="52"/>
      <c r="C2" s="52"/>
      <c r="D2" s="52"/>
      <c r="E2" s="52"/>
      <c r="F2" s="52"/>
      <c r="G2" s="52"/>
      <c r="H2" s="52"/>
    </row>
    <row r="3" spans="1:8" x14ac:dyDescent="0.35">
      <c r="A3" s="53"/>
      <c r="B3" s="53"/>
      <c r="C3" s="53"/>
      <c r="D3" s="53"/>
      <c r="E3" s="53"/>
      <c r="F3" s="53"/>
      <c r="G3" s="53"/>
      <c r="H3" s="53"/>
    </row>
    <row r="4" spans="1:8" ht="15" thickBot="1" x14ac:dyDescent="0.4"/>
    <row r="5" spans="1:8" ht="15" thickBot="1" x14ac:dyDescent="0.4">
      <c r="A5" s="37"/>
      <c r="B5" s="38"/>
      <c r="C5" s="41" t="s">
        <v>8</v>
      </c>
      <c r="D5" s="42" t="s">
        <v>5</v>
      </c>
      <c r="E5" s="43" t="s">
        <v>26</v>
      </c>
      <c r="F5" s="38" t="s">
        <v>8</v>
      </c>
      <c r="G5" s="38" t="s">
        <v>5</v>
      </c>
      <c r="H5" s="48" t="s">
        <v>26</v>
      </c>
    </row>
    <row r="6" spans="1:8" ht="15" thickBot="1" x14ac:dyDescent="0.4">
      <c r="A6" s="39"/>
      <c r="B6" s="40" t="s">
        <v>45</v>
      </c>
      <c r="C6" s="44">
        <v>10429347</v>
      </c>
      <c r="D6" s="45">
        <v>14493</v>
      </c>
      <c r="E6" s="46">
        <f>C6+(D6*$C$67)</f>
        <v>15936687</v>
      </c>
      <c r="F6" s="47"/>
      <c r="G6" s="47"/>
      <c r="H6" s="47"/>
    </row>
    <row r="7" spans="1:8" ht="15" thickBot="1" x14ac:dyDescent="0.4">
      <c r="B7" t="s">
        <v>41</v>
      </c>
      <c r="C7" s="27">
        <v>16143364</v>
      </c>
      <c r="D7">
        <v>55133</v>
      </c>
      <c r="E7">
        <v>36972910</v>
      </c>
    </row>
    <row r="8" spans="1:8" x14ac:dyDescent="0.35">
      <c r="A8" s="5"/>
      <c r="B8" s="6"/>
      <c r="C8" s="49" t="s">
        <v>1</v>
      </c>
      <c r="D8" s="49"/>
      <c r="E8" s="49"/>
      <c r="F8" s="49" t="s">
        <v>2</v>
      </c>
      <c r="G8" s="49"/>
      <c r="H8" s="50"/>
    </row>
    <row r="9" spans="1:8" ht="15" thickBot="1" x14ac:dyDescent="0.4">
      <c r="A9" s="7" t="s">
        <v>9</v>
      </c>
      <c r="B9" s="8" t="s">
        <v>25</v>
      </c>
      <c r="C9" s="8" t="s">
        <v>8</v>
      </c>
      <c r="D9" s="8" t="s">
        <v>5</v>
      </c>
      <c r="E9" s="8" t="s">
        <v>26</v>
      </c>
      <c r="F9" s="8" t="s">
        <v>8</v>
      </c>
      <c r="G9" s="8" t="s">
        <v>5</v>
      </c>
      <c r="H9" s="9" t="s">
        <v>26</v>
      </c>
    </row>
    <row r="10" spans="1:8" ht="15.5" x14ac:dyDescent="0.35">
      <c r="A10" s="31" t="s">
        <v>3</v>
      </c>
      <c r="B10" s="4" t="s">
        <v>10</v>
      </c>
      <c r="C10" s="14"/>
      <c r="D10" s="12">
        <v>44600</v>
      </c>
      <c r="E10" s="16">
        <f t="shared" ref="E10:E20" si="0">C10+(D10*$C$67)</f>
        <v>16948000</v>
      </c>
      <c r="G10" s="12">
        <v>2035</v>
      </c>
      <c r="H10" s="16">
        <f>F6+(G10*$C$67)</f>
        <v>773300</v>
      </c>
    </row>
    <row r="11" spans="1:8" x14ac:dyDescent="0.35">
      <c r="A11" s="29"/>
      <c r="B11" s="3" t="s">
        <v>11</v>
      </c>
      <c r="C11" s="15">
        <v>2000000</v>
      </c>
      <c r="D11" s="13">
        <v>6500</v>
      </c>
      <c r="E11" s="17">
        <f t="shared" si="0"/>
        <v>4470000</v>
      </c>
      <c r="F11" s="3"/>
      <c r="G11" s="13"/>
      <c r="H11" s="17">
        <f t="shared" ref="H11:H20" si="1">F11+(G11*$C$67)</f>
        <v>0</v>
      </c>
    </row>
    <row r="12" spans="1:8" x14ac:dyDescent="0.35">
      <c r="A12" s="29"/>
      <c r="B12" s="3" t="s">
        <v>39</v>
      </c>
      <c r="C12" s="15">
        <v>1500000</v>
      </c>
      <c r="D12" s="13"/>
      <c r="E12" s="17">
        <f t="shared" si="0"/>
        <v>1500000</v>
      </c>
      <c r="F12" s="3"/>
      <c r="G12" s="13"/>
      <c r="H12" s="17">
        <f t="shared" si="1"/>
        <v>0</v>
      </c>
    </row>
    <row r="13" spans="1:8" x14ac:dyDescent="0.35">
      <c r="A13" s="29"/>
      <c r="B13" s="3" t="s">
        <v>42</v>
      </c>
      <c r="C13" s="15">
        <v>6535000</v>
      </c>
      <c r="D13" s="13"/>
      <c r="E13" s="17">
        <f t="shared" si="0"/>
        <v>6535000</v>
      </c>
      <c r="F13" s="15"/>
      <c r="G13" s="13"/>
      <c r="H13" s="17">
        <f t="shared" si="1"/>
        <v>0</v>
      </c>
    </row>
    <row r="14" spans="1:8" x14ac:dyDescent="0.35">
      <c r="A14" s="29"/>
      <c r="B14" s="3"/>
      <c r="C14" s="15"/>
      <c r="D14" s="13"/>
      <c r="E14" s="17">
        <f t="shared" si="0"/>
        <v>0</v>
      </c>
      <c r="F14" s="3"/>
      <c r="G14" s="13"/>
      <c r="H14" s="17">
        <f t="shared" si="1"/>
        <v>0</v>
      </c>
    </row>
    <row r="15" spans="1:8" x14ac:dyDescent="0.35">
      <c r="A15" s="29"/>
      <c r="B15" s="3"/>
      <c r="C15" s="15"/>
      <c r="D15" s="13"/>
      <c r="E15" s="17">
        <f t="shared" si="0"/>
        <v>0</v>
      </c>
      <c r="F15" s="3"/>
      <c r="G15" s="13"/>
      <c r="H15" s="17">
        <f t="shared" si="1"/>
        <v>0</v>
      </c>
    </row>
    <row r="16" spans="1:8" x14ac:dyDescent="0.35">
      <c r="A16" s="29"/>
      <c r="B16" s="3"/>
      <c r="C16" s="15"/>
      <c r="D16" s="13"/>
      <c r="E16" s="17">
        <f t="shared" si="0"/>
        <v>0</v>
      </c>
      <c r="F16" s="3"/>
      <c r="G16" s="13"/>
      <c r="H16" s="17">
        <f t="shared" si="1"/>
        <v>0</v>
      </c>
    </row>
    <row r="17" spans="1:8" x14ac:dyDescent="0.35">
      <c r="A17" s="29"/>
      <c r="B17" s="3"/>
      <c r="C17" s="15"/>
      <c r="D17" s="13"/>
      <c r="E17" s="17">
        <f t="shared" si="0"/>
        <v>0</v>
      </c>
      <c r="F17" s="3"/>
      <c r="G17" s="13"/>
      <c r="H17" s="17">
        <f t="shared" si="1"/>
        <v>0</v>
      </c>
    </row>
    <row r="18" spans="1:8" x14ac:dyDescent="0.35">
      <c r="A18" s="29"/>
      <c r="B18" s="3"/>
      <c r="C18" s="15"/>
      <c r="D18" s="13"/>
      <c r="E18" s="17">
        <f t="shared" si="0"/>
        <v>0</v>
      </c>
      <c r="F18" s="3"/>
      <c r="G18" s="13"/>
      <c r="H18" s="17">
        <f t="shared" si="1"/>
        <v>0</v>
      </c>
    </row>
    <row r="19" spans="1:8" x14ac:dyDescent="0.35">
      <c r="A19" s="29"/>
      <c r="B19" s="3"/>
      <c r="C19" s="15"/>
      <c r="D19" s="13"/>
      <c r="E19" s="17">
        <f t="shared" si="0"/>
        <v>0</v>
      </c>
      <c r="F19" s="3"/>
      <c r="G19" s="13"/>
      <c r="H19" s="17">
        <f t="shared" si="1"/>
        <v>0</v>
      </c>
    </row>
    <row r="20" spans="1:8" x14ac:dyDescent="0.35">
      <c r="A20" s="30"/>
      <c r="B20" s="3"/>
      <c r="C20" s="15"/>
      <c r="D20" s="13"/>
      <c r="E20" s="17">
        <f t="shared" si="0"/>
        <v>0</v>
      </c>
      <c r="F20" s="3"/>
      <c r="G20" s="13"/>
      <c r="H20" s="17">
        <f t="shared" si="1"/>
        <v>0</v>
      </c>
    </row>
    <row r="21" spans="1:8" x14ac:dyDescent="0.35">
      <c r="A21" s="11" t="s">
        <v>18</v>
      </c>
      <c r="B21" s="11"/>
      <c r="C21" s="18">
        <f t="shared" ref="C21:H21" si="2">SUM(C10:C20)</f>
        <v>10035000</v>
      </c>
      <c r="D21" s="20">
        <f t="shared" si="2"/>
        <v>51100</v>
      </c>
      <c r="E21" s="18">
        <f t="shared" si="2"/>
        <v>29453000</v>
      </c>
      <c r="F21" s="18">
        <f>SUM(F6:F20)</f>
        <v>0</v>
      </c>
      <c r="G21" s="20">
        <f t="shared" si="2"/>
        <v>2035</v>
      </c>
      <c r="H21" s="18">
        <f t="shared" si="2"/>
        <v>773300</v>
      </c>
    </row>
    <row r="22" spans="1:8" ht="15.5" x14ac:dyDescent="0.35">
      <c r="A22" s="31" t="s">
        <v>24</v>
      </c>
      <c r="B22" s="4" t="s">
        <v>27</v>
      </c>
      <c r="C22" s="14">
        <v>1000000</v>
      </c>
      <c r="D22" s="12"/>
      <c r="E22" s="16">
        <f t="shared" ref="E22:E32" si="3">C22+(D22*$C$67)</f>
        <v>1000000</v>
      </c>
      <c r="F22" s="14"/>
      <c r="G22" s="12"/>
      <c r="H22" s="16">
        <f t="shared" ref="H22:H32" si="4">F22+(G22*$C$67)</f>
        <v>0</v>
      </c>
    </row>
    <row r="23" spans="1:8" x14ac:dyDescent="0.35">
      <c r="A23" s="29"/>
      <c r="B23" s="3" t="s">
        <v>33</v>
      </c>
      <c r="C23" s="15">
        <v>1000000</v>
      </c>
      <c r="D23" s="13"/>
      <c r="E23" s="17">
        <f t="shared" si="3"/>
        <v>1000000</v>
      </c>
      <c r="F23" s="15"/>
      <c r="G23" s="13"/>
      <c r="H23" s="17">
        <f t="shared" si="4"/>
        <v>0</v>
      </c>
    </row>
    <row r="24" spans="1:8" x14ac:dyDescent="0.35">
      <c r="A24" s="29"/>
      <c r="B24" s="3" t="s">
        <v>36</v>
      </c>
      <c r="C24" s="15"/>
      <c r="D24" s="13"/>
      <c r="E24" s="17">
        <f t="shared" si="3"/>
        <v>0</v>
      </c>
      <c r="F24" s="15"/>
      <c r="G24" s="13"/>
      <c r="H24" s="17">
        <f t="shared" si="4"/>
        <v>0</v>
      </c>
    </row>
    <row r="25" spans="1:8" x14ac:dyDescent="0.35">
      <c r="A25" s="29"/>
      <c r="B25" s="3" t="s">
        <v>37</v>
      </c>
      <c r="C25" s="15">
        <v>200000</v>
      </c>
      <c r="D25" s="13"/>
      <c r="E25" s="17">
        <f t="shared" si="3"/>
        <v>200000</v>
      </c>
      <c r="F25" s="15"/>
      <c r="G25" s="13"/>
      <c r="H25" s="17">
        <f t="shared" si="4"/>
        <v>0</v>
      </c>
    </row>
    <row r="26" spans="1:8" x14ac:dyDescent="0.35">
      <c r="A26" s="29"/>
      <c r="B26" s="3" t="s">
        <v>40</v>
      </c>
      <c r="C26" s="15">
        <v>1500000</v>
      </c>
      <c r="D26" s="13">
        <v>10000</v>
      </c>
      <c r="E26" s="17">
        <f t="shared" si="3"/>
        <v>5300000</v>
      </c>
      <c r="F26" s="15"/>
      <c r="G26" s="13"/>
      <c r="H26" s="17">
        <f t="shared" si="4"/>
        <v>0</v>
      </c>
    </row>
    <row r="27" spans="1:8" x14ac:dyDescent="0.35">
      <c r="A27" s="29"/>
      <c r="B27" s="3" t="s">
        <v>46</v>
      </c>
      <c r="C27" s="15"/>
      <c r="D27" s="13"/>
      <c r="E27" s="17">
        <f t="shared" si="3"/>
        <v>0</v>
      </c>
      <c r="F27" s="15">
        <v>5000000</v>
      </c>
      <c r="G27" s="13"/>
      <c r="H27" s="17">
        <f t="shared" si="4"/>
        <v>5000000</v>
      </c>
    </row>
    <row r="28" spans="1:8" x14ac:dyDescent="0.35">
      <c r="A28" s="29"/>
      <c r="B28" s="3"/>
      <c r="C28" s="15"/>
      <c r="D28" s="13"/>
      <c r="E28" s="17">
        <f t="shared" si="3"/>
        <v>0</v>
      </c>
      <c r="F28" s="15"/>
      <c r="G28" s="13"/>
      <c r="H28" s="17">
        <f t="shared" si="4"/>
        <v>0</v>
      </c>
    </row>
    <row r="29" spans="1:8" x14ac:dyDescent="0.35">
      <c r="A29" s="29"/>
      <c r="B29" s="3"/>
      <c r="C29" s="15"/>
      <c r="D29" s="13"/>
      <c r="E29" s="17">
        <f t="shared" si="3"/>
        <v>0</v>
      </c>
      <c r="F29" s="15"/>
      <c r="G29" s="13"/>
      <c r="H29" s="17">
        <f t="shared" si="4"/>
        <v>0</v>
      </c>
    </row>
    <row r="30" spans="1:8" x14ac:dyDescent="0.35">
      <c r="A30" s="29"/>
      <c r="B30" s="3"/>
      <c r="C30" s="15"/>
      <c r="D30" s="13"/>
      <c r="E30" s="17">
        <f t="shared" si="3"/>
        <v>0</v>
      </c>
      <c r="F30" s="15"/>
      <c r="G30" s="13"/>
      <c r="H30" s="17">
        <f t="shared" si="4"/>
        <v>0</v>
      </c>
    </row>
    <row r="31" spans="1:8" x14ac:dyDescent="0.35">
      <c r="A31" s="29"/>
      <c r="B31" s="3"/>
      <c r="C31" s="15"/>
      <c r="D31" s="13"/>
      <c r="E31" s="17">
        <f t="shared" si="3"/>
        <v>0</v>
      </c>
      <c r="F31" s="15"/>
      <c r="G31" s="13"/>
      <c r="H31" s="17">
        <f t="shared" si="4"/>
        <v>0</v>
      </c>
    </row>
    <row r="32" spans="1:8" x14ac:dyDescent="0.35">
      <c r="A32" s="30"/>
      <c r="B32" s="3"/>
      <c r="C32" s="15"/>
      <c r="D32" s="13"/>
      <c r="E32" s="17">
        <f t="shared" si="3"/>
        <v>0</v>
      </c>
      <c r="F32" s="15"/>
      <c r="G32" s="13"/>
      <c r="H32" s="17">
        <f t="shared" si="4"/>
        <v>0</v>
      </c>
    </row>
    <row r="33" spans="1:8" ht="15" thickBot="1" x14ac:dyDescent="0.4">
      <c r="A33" s="10" t="s">
        <v>19</v>
      </c>
      <c r="B33" s="10"/>
      <c r="C33" s="19">
        <f>SUM(C22:C32)</f>
        <v>3700000</v>
      </c>
      <c r="D33" s="20">
        <f t="shared" ref="D33:H33" si="5">SUM(D22:D32)</f>
        <v>10000</v>
      </c>
      <c r="E33" s="19">
        <f t="shared" si="5"/>
        <v>7500000</v>
      </c>
      <c r="F33" s="19">
        <f t="shared" si="5"/>
        <v>5000000</v>
      </c>
      <c r="G33" s="20">
        <f t="shared" si="5"/>
        <v>0</v>
      </c>
      <c r="H33" s="19">
        <f t="shared" si="5"/>
        <v>5000000</v>
      </c>
    </row>
    <row r="34" spans="1:8" ht="25.5" customHeight="1" thickBot="1" x14ac:dyDescent="0.4">
      <c r="A34" s="22" t="s">
        <v>17</v>
      </c>
      <c r="B34" s="23"/>
      <c r="C34" s="24">
        <f>C21+C33</f>
        <v>13735000</v>
      </c>
      <c r="D34" s="25">
        <f t="shared" ref="D34:H34" si="6">D21+D33</f>
        <v>61100</v>
      </c>
      <c r="E34" s="24">
        <f t="shared" si="6"/>
        <v>36953000</v>
      </c>
      <c r="F34" s="24">
        <f t="shared" si="6"/>
        <v>5000000</v>
      </c>
      <c r="G34" s="25">
        <f t="shared" si="6"/>
        <v>2035</v>
      </c>
      <c r="H34" s="26">
        <f t="shared" si="6"/>
        <v>5773300</v>
      </c>
    </row>
    <row r="35" spans="1:8" ht="15" thickBot="1" x14ac:dyDescent="0.4">
      <c r="A35" s="51"/>
      <c r="B35" s="51"/>
      <c r="C35" s="51"/>
      <c r="D35" s="51"/>
      <c r="E35" s="51"/>
      <c r="F35" s="51"/>
      <c r="G35" s="51"/>
      <c r="H35" s="51"/>
    </row>
    <row r="36" spans="1:8" x14ac:dyDescent="0.35">
      <c r="A36" s="5"/>
      <c r="B36" s="6"/>
      <c r="C36" s="49" t="s">
        <v>1</v>
      </c>
      <c r="D36" s="49"/>
      <c r="E36" s="49"/>
      <c r="F36" s="49" t="s">
        <v>2</v>
      </c>
      <c r="G36" s="49"/>
      <c r="H36" s="50"/>
    </row>
    <row r="37" spans="1:8" ht="15" thickBot="1" x14ac:dyDescent="0.4">
      <c r="A37" s="7" t="s">
        <v>6</v>
      </c>
      <c r="B37" s="8" t="s">
        <v>25</v>
      </c>
      <c r="C37" s="8" t="s">
        <v>8</v>
      </c>
      <c r="D37" s="8" t="s">
        <v>5</v>
      </c>
      <c r="E37" s="8" t="s">
        <v>26</v>
      </c>
      <c r="F37" s="8" t="s">
        <v>8</v>
      </c>
      <c r="G37" s="8" t="s">
        <v>5</v>
      </c>
      <c r="H37" s="9" t="s">
        <v>26</v>
      </c>
    </row>
    <row r="38" spans="1:8" ht="15.5" x14ac:dyDescent="0.35">
      <c r="A38" s="31" t="s">
        <v>3</v>
      </c>
      <c r="B38" s="3" t="s">
        <v>12</v>
      </c>
      <c r="C38" s="15">
        <v>3500000</v>
      </c>
      <c r="D38" s="13">
        <v>32000</v>
      </c>
      <c r="E38" s="17">
        <f t="shared" ref="E38:E48" si="7">C38+(D38*$C$67)</f>
        <v>15660000</v>
      </c>
      <c r="F38" s="3"/>
      <c r="G38" s="13"/>
      <c r="H38" s="17">
        <f t="shared" ref="H38:H48" si="8">F38+(G38*$C$67)</f>
        <v>0</v>
      </c>
    </row>
    <row r="39" spans="1:8" x14ac:dyDescent="0.35">
      <c r="A39" s="29"/>
      <c r="B39" s="3" t="s">
        <v>13</v>
      </c>
      <c r="C39" s="15">
        <v>1500000</v>
      </c>
      <c r="D39" s="13">
        <v>12000</v>
      </c>
      <c r="E39" s="17">
        <f t="shared" si="7"/>
        <v>6060000</v>
      </c>
      <c r="F39" s="3"/>
      <c r="G39" s="13"/>
      <c r="H39" s="17">
        <f t="shared" si="8"/>
        <v>0</v>
      </c>
    </row>
    <row r="40" spans="1:8" x14ac:dyDescent="0.35">
      <c r="A40" s="29"/>
      <c r="B40" s="3" t="s">
        <v>14</v>
      </c>
      <c r="C40" s="15">
        <v>600000</v>
      </c>
      <c r="D40" s="13"/>
      <c r="E40" s="17">
        <f t="shared" si="7"/>
        <v>600000</v>
      </c>
      <c r="F40" s="3"/>
      <c r="G40" s="13"/>
      <c r="H40" s="17">
        <f t="shared" si="8"/>
        <v>0</v>
      </c>
    </row>
    <row r="41" spans="1:8" x14ac:dyDescent="0.35">
      <c r="A41" s="29"/>
      <c r="B41" s="3" t="s">
        <v>15</v>
      </c>
      <c r="C41" s="15">
        <v>300000</v>
      </c>
      <c r="D41" s="13"/>
      <c r="E41" s="17">
        <f t="shared" si="7"/>
        <v>300000</v>
      </c>
      <c r="F41" s="3"/>
      <c r="G41" s="13"/>
      <c r="H41" s="17">
        <f t="shared" si="8"/>
        <v>0</v>
      </c>
    </row>
    <row r="42" spans="1:8" x14ac:dyDescent="0.35">
      <c r="A42" s="29"/>
      <c r="B42" s="3" t="s">
        <v>16</v>
      </c>
      <c r="C42" s="15">
        <v>200000</v>
      </c>
      <c r="D42" s="13"/>
      <c r="E42" s="17">
        <f t="shared" si="7"/>
        <v>200000</v>
      </c>
      <c r="F42" s="3"/>
      <c r="G42" s="13"/>
      <c r="H42" s="17">
        <f t="shared" si="8"/>
        <v>0</v>
      </c>
    </row>
    <row r="43" spans="1:8" x14ac:dyDescent="0.35">
      <c r="A43" s="29"/>
      <c r="B43" s="3" t="s">
        <v>29</v>
      </c>
      <c r="C43" s="15">
        <v>300000</v>
      </c>
      <c r="D43" s="13"/>
      <c r="E43" s="17">
        <f t="shared" si="7"/>
        <v>300000</v>
      </c>
      <c r="F43" s="3"/>
      <c r="G43" s="13"/>
      <c r="H43" s="17">
        <f t="shared" si="8"/>
        <v>0</v>
      </c>
    </row>
    <row r="44" spans="1:8" x14ac:dyDescent="0.35">
      <c r="A44" s="29"/>
      <c r="B44" s="3" t="s">
        <v>43</v>
      </c>
      <c r="C44" s="15">
        <v>6535000</v>
      </c>
      <c r="D44" s="13"/>
      <c r="E44" s="17">
        <f t="shared" si="7"/>
        <v>6535000</v>
      </c>
      <c r="F44" s="3"/>
      <c r="G44" s="13"/>
      <c r="H44" s="17">
        <f t="shared" si="8"/>
        <v>0</v>
      </c>
    </row>
    <row r="45" spans="1:8" x14ac:dyDescent="0.35">
      <c r="A45" s="29"/>
      <c r="B45" s="3"/>
      <c r="C45" s="15"/>
      <c r="D45" s="13"/>
      <c r="E45" s="17">
        <f t="shared" si="7"/>
        <v>0</v>
      </c>
      <c r="F45" s="3"/>
      <c r="G45" s="13"/>
      <c r="H45" s="17">
        <f t="shared" si="8"/>
        <v>0</v>
      </c>
    </row>
    <row r="46" spans="1:8" x14ac:dyDescent="0.35">
      <c r="A46" s="29"/>
      <c r="B46" s="3"/>
      <c r="C46" s="15"/>
      <c r="D46" s="13"/>
      <c r="E46" s="17">
        <f t="shared" si="7"/>
        <v>0</v>
      </c>
      <c r="F46" s="3"/>
      <c r="G46" s="13"/>
      <c r="H46" s="17">
        <f t="shared" si="8"/>
        <v>0</v>
      </c>
    </row>
    <row r="47" spans="1:8" x14ac:dyDescent="0.35">
      <c r="A47" s="29"/>
      <c r="B47" s="3"/>
      <c r="C47" s="15"/>
      <c r="D47" s="13"/>
      <c r="E47" s="17">
        <f t="shared" si="7"/>
        <v>0</v>
      </c>
      <c r="F47" s="3"/>
      <c r="G47" s="13"/>
      <c r="H47" s="17">
        <f t="shared" si="8"/>
        <v>0</v>
      </c>
    </row>
    <row r="48" spans="1:8" x14ac:dyDescent="0.35">
      <c r="A48" s="30"/>
      <c r="B48" s="3"/>
      <c r="C48" s="15"/>
      <c r="D48" s="13"/>
      <c r="E48" s="17">
        <f t="shared" si="7"/>
        <v>0</v>
      </c>
      <c r="F48" s="3"/>
      <c r="G48" s="13"/>
      <c r="H48" s="17">
        <f t="shared" si="8"/>
        <v>0</v>
      </c>
    </row>
    <row r="49" spans="1:8" x14ac:dyDescent="0.35">
      <c r="A49" s="11" t="s">
        <v>20</v>
      </c>
      <c r="B49" s="11"/>
      <c r="C49" s="18">
        <f t="shared" ref="C49:H49" si="9">SUM(C38:C48)</f>
        <v>12935000</v>
      </c>
      <c r="D49" s="20">
        <f t="shared" si="9"/>
        <v>44000</v>
      </c>
      <c r="E49" s="18">
        <f t="shared" si="9"/>
        <v>29655000</v>
      </c>
      <c r="F49" s="18">
        <f t="shared" si="9"/>
        <v>0</v>
      </c>
      <c r="G49" s="20">
        <f t="shared" si="9"/>
        <v>0</v>
      </c>
      <c r="H49" s="18">
        <f t="shared" si="9"/>
        <v>0</v>
      </c>
    </row>
    <row r="50" spans="1:8" ht="15.5" x14ac:dyDescent="0.35">
      <c r="A50" s="31" t="s">
        <v>4</v>
      </c>
      <c r="B50" s="36" t="s">
        <v>46</v>
      </c>
      <c r="C50" s="15">
        <v>5000000</v>
      </c>
      <c r="D50" s="13"/>
      <c r="E50" s="17">
        <f t="shared" ref="E50:E60" si="10">C50+(D50*$C$67)</f>
        <v>5000000</v>
      </c>
      <c r="F50" s="15"/>
      <c r="G50" s="13"/>
      <c r="H50" s="17">
        <f t="shared" ref="H50:H60" si="11">F50+(G50*$C$67)</f>
        <v>0</v>
      </c>
    </row>
    <row r="51" spans="1:8" x14ac:dyDescent="0.35">
      <c r="A51" s="34"/>
      <c r="B51" s="3" t="s">
        <v>47</v>
      </c>
      <c r="C51" s="35">
        <v>3500000</v>
      </c>
      <c r="D51" s="13"/>
      <c r="E51" s="17">
        <f t="shared" si="10"/>
        <v>3500000</v>
      </c>
      <c r="F51" s="15"/>
      <c r="G51" s="13"/>
      <c r="H51" s="17">
        <f t="shared" si="11"/>
        <v>0</v>
      </c>
    </row>
    <row r="52" spans="1:8" x14ac:dyDescent="0.35">
      <c r="A52" s="29"/>
      <c r="B52" s="4"/>
      <c r="C52" s="15"/>
      <c r="D52" s="13"/>
      <c r="E52" s="17">
        <f t="shared" si="10"/>
        <v>0</v>
      </c>
      <c r="F52" s="15"/>
      <c r="G52" s="13"/>
      <c r="H52" s="17">
        <f t="shared" si="11"/>
        <v>0</v>
      </c>
    </row>
    <row r="53" spans="1:8" x14ac:dyDescent="0.35">
      <c r="A53" s="29"/>
      <c r="B53" s="3" t="s">
        <v>28</v>
      </c>
      <c r="C53" s="15">
        <v>1000000</v>
      </c>
      <c r="D53" s="13"/>
      <c r="E53" s="17">
        <f t="shared" si="10"/>
        <v>1000000</v>
      </c>
      <c r="F53" s="15"/>
      <c r="G53" s="13"/>
      <c r="H53" s="17">
        <f t="shared" si="11"/>
        <v>0</v>
      </c>
    </row>
    <row r="54" spans="1:8" x14ac:dyDescent="0.35">
      <c r="A54" s="29"/>
      <c r="B54" s="3" t="s">
        <v>35</v>
      </c>
      <c r="C54" s="15">
        <v>100000</v>
      </c>
      <c r="D54" s="13"/>
      <c r="E54" s="17">
        <f t="shared" si="10"/>
        <v>100000</v>
      </c>
      <c r="F54" s="15"/>
      <c r="G54" s="13"/>
      <c r="H54" s="17">
        <f t="shared" si="11"/>
        <v>0</v>
      </c>
    </row>
    <row r="55" spans="1:8" x14ac:dyDescent="0.35">
      <c r="A55" s="29"/>
      <c r="B55" s="3"/>
      <c r="C55" s="15"/>
      <c r="D55" s="13"/>
      <c r="E55" s="17">
        <f t="shared" si="10"/>
        <v>0</v>
      </c>
      <c r="F55" s="15"/>
      <c r="G55" s="13"/>
      <c r="H55" s="17">
        <f t="shared" si="11"/>
        <v>0</v>
      </c>
    </row>
    <row r="56" spans="1:8" x14ac:dyDescent="0.35">
      <c r="A56" s="29"/>
      <c r="B56" s="3" t="s">
        <v>38</v>
      </c>
      <c r="C56" s="15">
        <v>5000000</v>
      </c>
      <c r="D56" s="13"/>
      <c r="E56" s="17">
        <f t="shared" si="10"/>
        <v>5000000</v>
      </c>
      <c r="F56" s="15"/>
      <c r="G56" s="13"/>
      <c r="H56" s="17"/>
    </row>
    <row r="57" spans="1:8" x14ac:dyDescent="0.35">
      <c r="A57" s="29"/>
      <c r="B57" s="3" t="s">
        <v>39</v>
      </c>
      <c r="C57" s="15">
        <v>1200000</v>
      </c>
      <c r="D57" s="13"/>
      <c r="E57" s="17">
        <f t="shared" si="10"/>
        <v>1200000</v>
      </c>
      <c r="F57" s="15"/>
      <c r="G57" s="13"/>
      <c r="H57" s="17">
        <f t="shared" si="11"/>
        <v>0</v>
      </c>
    </row>
    <row r="58" spans="1:8" x14ac:dyDescent="0.35">
      <c r="A58" s="29"/>
      <c r="B58" s="3"/>
      <c r="C58" s="15"/>
      <c r="D58" s="13"/>
      <c r="E58" s="17">
        <f t="shared" si="10"/>
        <v>0</v>
      </c>
      <c r="F58" s="15"/>
      <c r="G58" s="13"/>
      <c r="H58" s="17">
        <f t="shared" si="11"/>
        <v>0</v>
      </c>
    </row>
    <row r="59" spans="1:8" x14ac:dyDescent="0.35">
      <c r="A59" s="29"/>
      <c r="B59" s="3"/>
      <c r="C59" s="15"/>
      <c r="D59" s="13"/>
      <c r="E59" s="17">
        <f t="shared" si="10"/>
        <v>0</v>
      </c>
      <c r="F59" s="15"/>
      <c r="G59" s="13"/>
      <c r="H59" s="17">
        <f t="shared" si="11"/>
        <v>0</v>
      </c>
    </row>
    <row r="60" spans="1:8" x14ac:dyDescent="0.35">
      <c r="A60" s="30"/>
      <c r="B60" s="3"/>
      <c r="C60" s="15"/>
      <c r="D60" s="13"/>
      <c r="E60" s="17">
        <f t="shared" si="10"/>
        <v>0</v>
      </c>
      <c r="F60" s="15"/>
      <c r="G60" s="13"/>
      <c r="H60" s="17">
        <f t="shared" si="11"/>
        <v>0</v>
      </c>
    </row>
    <row r="61" spans="1:8" ht="15" thickBot="1" x14ac:dyDescent="0.4">
      <c r="A61" s="10" t="s">
        <v>21</v>
      </c>
      <c r="B61" s="10"/>
      <c r="C61" s="19">
        <f t="shared" ref="C61:H61" si="12">SUM(C50:C60)</f>
        <v>15800000</v>
      </c>
      <c r="D61" s="20">
        <f t="shared" si="12"/>
        <v>0</v>
      </c>
      <c r="E61" s="19">
        <f t="shared" si="12"/>
        <v>15800000</v>
      </c>
      <c r="F61" s="19">
        <f t="shared" si="12"/>
        <v>0</v>
      </c>
      <c r="G61" s="20">
        <f t="shared" si="12"/>
        <v>0</v>
      </c>
      <c r="H61" s="19">
        <f t="shared" si="12"/>
        <v>0</v>
      </c>
    </row>
    <row r="62" spans="1:8" s="21" customFormat="1" ht="25.5" customHeight="1" thickBot="1" x14ac:dyDescent="0.4">
      <c r="A62" s="22" t="s">
        <v>22</v>
      </c>
      <c r="B62" s="23"/>
      <c r="C62" s="24">
        <f t="shared" ref="C62:H62" si="13">C49+C61</f>
        <v>28735000</v>
      </c>
      <c r="D62" s="25">
        <f t="shared" si="13"/>
        <v>44000</v>
      </c>
      <c r="E62" s="24">
        <f t="shared" si="13"/>
        <v>45455000</v>
      </c>
      <c r="F62" s="24">
        <f t="shared" si="13"/>
        <v>0</v>
      </c>
      <c r="G62" s="25">
        <f t="shared" si="13"/>
        <v>0</v>
      </c>
      <c r="H62" s="26">
        <f t="shared" si="13"/>
        <v>0</v>
      </c>
    </row>
    <row r="63" spans="1:8" x14ac:dyDescent="0.35">
      <c r="C63" s="32"/>
      <c r="D63" s="32"/>
      <c r="E63" s="32"/>
      <c r="F63" s="32"/>
      <c r="G63" s="32"/>
      <c r="H63" s="32"/>
    </row>
    <row r="65" spans="1:8" x14ac:dyDescent="0.35">
      <c r="A65" s="1" t="s">
        <v>23</v>
      </c>
      <c r="C65" s="27">
        <f>(C6+C34)-C62</f>
        <v>-4570653</v>
      </c>
      <c r="D65" s="28">
        <f t="shared" ref="D65:H65" si="14">(D6+D34)-D62</f>
        <v>31593</v>
      </c>
      <c r="E65" s="27">
        <f t="shared" si="14"/>
        <v>7434687</v>
      </c>
      <c r="F65" s="27">
        <v>5949638</v>
      </c>
      <c r="G65" s="28">
        <f t="shared" si="14"/>
        <v>2035</v>
      </c>
      <c r="H65" s="27">
        <f t="shared" si="14"/>
        <v>5773300</v>
      </c>
    </row>
    <row r="67" spans="1:8" x14ac:dyDescent="0.35">
      <c r="B67" s="33" t="s">
        <v>7</v>
      </c>
      <c r="C67" s="2">
        <v>380</v>
      </c>
    </row>
    <row r="69" spans="1:8" x14ac:dyDescent="0.35">
      <c r="A69" t="s">
        <v>30</v>
      </c>
      <c r="B69" t="s">
        <v>31</v>
      </c>
    </row>
    <row r="70" spans="1:8" x14ac:dyDescent="0.35">
      <c r="B70" t="s">
        <v>32</v>
      </c>
    </row>
    <row r="71" spans="1:8" x14ac:dyDescent="0.35">
      <c r="A71" t="s">
        <v>34</v>
      </c>
      <c r="B71" t="s">
        <v>48</v>
      </c>
    </row>
  </sheetData>
  <mergeCells count="8">
    <mergeCell ref="C36:E36"/>
    <mergeCell ref="F36:H36"/>
    <mergeCell ref="A35:H35"/>
    <mergeCell ref="A2:H2"/>
    <mergeCell ref="A1:H1"/>
    <mergeCell ref="A3:H3"/>
    <mergeCell ref="C8:E8"/>
    <mergeCell ref="F8:H8"/>
  </mergeCells>
  <pageMargins left="0.7" right="0.7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Tombor Sándor</dc:creator>
  <cp:lastModifiedBy>András Pallos</cp:lastModifiedBy>
  <cp:lastPrinted>2024-01-08T14:49:25Z</cp:lastPrinted>
  <dcterms:created xsi:type="dcterms:W3CDTF">2019-01-11T08:58:19Z</dcterms:created>
  <dcterms:modified xsi:type="dcterms:W3CDTF">2024-01-22T18:02:22Z</dcterms:modified>
</cp:coreProperties>
</file>